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075" windowHeight="9975" firstSheet="9" activeTab="9"/>
  </bookViews>
  <sheets>
    <sheet name="PR" sheetId="1" state="veryHidden" r:id="rId1"/>
    <sheet name="PS" sheetId="2" state="veryHidden" r:id="rId2"/>
    <sheet name="FR" sheetId="3" state="veryHidden" r:id="rId3"/>
    <sheet name="FL" sheetId="4" state="veryHidden" r:id="rId4"/>
    <sheet name="BCnRE" sheetId="5" state="veryHidden" r:id="rId5"/>
    <sheet name="EL" sheetId="6" state="veryHidden" r:id="rId6"/>
    <sheet name="comb" sheetId="7" state="veryHidden" r:id="rId7"/>
    <sheet name="Fire" sheetId="8" state="veryHidden" r:id="rId8"/>
    <sheet name="CV" sheetId="9" state="veryHidden" r:id="rId9"/>
    <sheet name="Watts - Beeco ACV Cross Ref." sheetId="10" r:id="rId10"/>
    <sheet name="Index" sheetId="11" state="veryHidden" r:id="rId11"/>
  </sheets>
  <definedNames>
    <definedName name="BCP">'BCnRE'!$A$2:$E$13</definedName>
    <definedName name="COP">'comb'!$A$2:$E$9</definedName>
    <definedName name="CVP">'CV'!$A$2:$E$6</definedName>
    <definedName name="ELP">'EL'!$A$2:$E$15</definedName>
    <definedName name="FBC">'Index'!$E$2:$E$16</definedName>
    <definedName name="FCO">'Index'!$G$2:$G$16</definedName>
    <definedName name="FCV">'Index'!$I$2:$I$16</definedName>
    <definedName name="FEL">'Index'!$F$2:$F$16</definedName>
    <definedName name="FFL">'Index'!$D$2:$D$16</definedName>
    <definedName name="FFR">'Index'!$C$2:$C$16</definedName>
    <definedName name="FFV">'Index'!$H$2:$H$16</definedName>
    <definedName name="FLP">'FL'!$A$2:$E$14</definedName>
    <definedName name="FPR">'Index'!$A$2:$A$16</definedName>
    <definedName name="FPS">'Index'!$B$2:$B$16</definedName>
    <definedName name="FRP">'FR'!$A$2:$E$7</definedName>
    <definedName name="Func">'Index'!$K$1:$K$10</definedName>
    <definedName name="Func1">'Index'!$K$1:$M$10</definedName>
    <definedName name="FVP">'Fire'!$A$2:$E$16</definedName>
    <definedName name="PRP">'PR'!$A$2:$E$11</definedName>
    <definedName name="PSP">'PS'!$A$2:$E$11</definedName>
  </definedNames>
  <calcPr fullCalcOnLoad="1"/>
</workbook>
</file>

<file path=xl/comments10.xml><?xml version="1.0" encoding="utf-8"?>
<comments xmlns="http://schemas.openxmlformats.org/spreadsheetml/2006/main">
  <authors>
    <author>asaf</author>
  </authors>
  <commentList>
    <comment ref="D4" authorId="0">
      <text>
        <r>
          <rPr>
            <b/>
            <sz val="8"/>
            <rFont val="Tahoma"/>
            <family val="0"/>
          </rPr>
          <t>Select Function Group:</t>
        </r>
        <r>
          <rPr>
            <sz val="8"/>
            <rFont val="Tahoma"/>
            <family val="0"/>
          </rPr>
          <t xml:space="preserve">
Pick function group from the drop-down list, by clicking the righthand arrow</t>
        </r>
      </text>
    </comment>
    <comment ref="D6" authorId="0">
      <text>
        <r>
          <rPr>
            <b/>
            <sz val="8"/>
            <rFont val="Tahoma"/>
            <family val="0"/>
          </rPr>
          <t>Select Function:</t>
        </r>
        <r>
          <rPr>
            <sz val="8"/>
            <rFont val="Tahoma"/>
            <family val="0"/>
          </rPr>
          <t xml:space="preserve">
Select from from the dropdown box by clicking the right hand errow.</t>
        </r>
      </text>
    </comment>
  </commentList>
</comments>
</file>

<file path=xl/sharedStrings.xml><?xml version="1.0" encoding="utf-8"?>
<sst xmlns="http://schemas.openxmlformats.org/spreadsheetml/2006/main" count="330" uniqueCount="154">
  <si>
    <t>Pressure Reducing</t>
  </si>
  <si>
    <t>Pressure Sustaining</t>
  </si>
  <si>
    <t>Water Level Control</t>
  </si>
  <si>
    <t>Pump &amp; Surge Control</t>
  </si>
  <si>
    <t>Solenoid Valves</t>
  </si>
  <si>
    <t>Combination Valves</t>
  </si>
  <si>
    <t>Flow Control</t>
  </si>
  <si>
    <t>Non-Return Valves</t>
  </si>
  <si>
    <t>Balanced, Direct Acting PRV</t>
  </si>
  <si>
    <t>Pressure Reducing valve</t>
  </si>
  <si>
    <t>Pressure Reducing &amp; Solenoid Shutoff</t>
  </si>
  <si>
    <t>Pressure Reducing with Low-Flow Bypass</t>
  </si>
  <si>
    <t>Combination Pressure Reducing and Pressure Sustaining</t>
  </si>
  <si>
    <t>DPR</t>
  </si>
  <si>
    <t>Pressure Sustaining &amp; Solenoid Shuttoff</t>
  </si>
  <si>
    <t>Pressure Relief valve</t>
  </si>
  <si>
    <t>Pressure Sustaining valve</t>
  </si>
  <si>
    <t>Pressure relief &amp; Surge Anticipator valve</t>
  </si>
  <si>
    <t>Rate of Flow Control valve</t>
  </si>
  <si>
    <t>Rate of Flow &amp; Solenoid Shutoff</t>
  </si>
  <si>
    <t>Combination Pressure Reducing and Rate of Flow</t>
  </si>
  <si>
    <t>Altitude, One Way Flow</t>
  </si>
  <si>
    <t>Altitude, One Way Flow w. delayed opening</t>
  </si>
  <si>
    <t>Altitude, Two-Way Flow</t>
  </si>
  <si>
    <t>Altitude, Two-Way Flow w. delayed opening</t>
  </si>
  <si>
    <t>Float Valve (on-off) (1)</t>
  </si>
  <si>
    <t>Float Valve (on-off) (2)</t>
  </si>
  <si>
    <t>Float Valve (modulating) (1)</t>
  </si>
  <si>
    <t>Float Valve (modulating) (2)</t>
  </si>
  <si>
    <t>Float Valve (modulating) (3)</t>
  </si>
  <si>
    <t>Float Control for open tanks</t>
  </si>
  <si>
    <t>Consult Dorot</t>
  </si>
  <si>
    <t>Electric Float Actuated (1)</t>
  </si>
  <si>
    <t>Electric Float Actuated (2)</t>
  </si>
  <si>
    <t>Booster Pump Control Valve (1)</t>
  </si>
  <si>
    <t>Booster Pump Control Valve (2)</t>
  </si>
  <si>
    <t>Booster Pump Control Valve (3)</t>
  </si>
  <si>
    <t>Booster Pump Control Valve (4)</t>
  </si>
  <si>
    <t>Booster Pump Control Valve with high-capacity control system</t>
  </si>
  <si>
    <t>Deep Well Pump Control Valve</t>
  </si>
  <si>
    <t>Pump control panel</t>
  </si>
  <si>
    <t>Solenoid Control Valve (1)</t>
  </si>
  <si>
    <t>Solenoid Control Valve (2)</t>
  </si>
  <si>
    <t>No Slam Check Valve</t>
  </si>
  <si>
    <t>No-Slam Check valve w. Dual Speed Control</t>
  </si>
  <si>
    <t>Wafer Swing Check</t>
  </si>
  <si>
    <t>Select Function Type:</t>
  </si>
  <si>
    <t>FPR</t>
  </si>
  <si>
    <t>FPS</t>
  </si>
  <si>
    <t>FFR</t>
  </si>
  <si>
    <t>FFL</t>
  </si>
  <si>
    <t>FBC</t>
  </si>
  <si>
    <t>FEL</t>
  </si>
  <si>
    <t>FCO</t>
  </si>
  <si>
    <t>FCV</t>
  </si>
  <si>
    <t>Select Function:</t>
  </si>
  <si>
    <t>COP</t>
  </si>
  <si>
    <t>FRP</t>
  </si>
  <si>
    <t>CVP</t>
  </si>
  <si>
    <t>PRP</t>
  </si>
  <si>
    <t>PSP</t>
  </si>
  <si>
    <t>BCP</t>
  </si>
  <si>
    <t>ELP</t>
  </si>
  <si>
    <t>FLP</t>
  </si>
  <si>
    <t>1-</t>
  </si>
  <si>
    <t>2-</t>
  </si>
  <si>
    <t>=</t>
  </si>
  <si>
    <t>Watts ref. code:</t>
  </si>
  <si>
    <t>110-10</t>
  </si>
  <si>
    <t>Float Valve (modulating)</t>
  </si>
  <si>
    <t>Float Valve (on-off)</t>
  </si>
  <si>
    <t>110-14</t>
  </si>
  <si>
    <t>113-12</t>
  </si>
  <si>
    <t>113-6</t>
  </si>
  <si>
    <t>127-1</t>
  </si>
  <si>
    <t>127-11</t>
  </si>
  <si>
    <t>127-2</t>
  </si>
  <si>
    <t>115-2</t>
  </si>
  <si>
    <t>Pressure Reducing / Check</t>
  </si>
  <si>
    <t>115-3</t>
  </si>
  <si>
    <t>115-4</t>
  </si>
  <si>
    <t>Pressure Reducing / Surge</t>
  </si>
  <si>
    <t>115-7</t>
  </si>
  <si>
    <t>115-74</t>
  </si>
  <si>
    <t>DRV</t>
  </si>
  <si>
    <t>116-31</t>
  </si>
  <si>
    <t>116-52</t>
  </si>
  <si>
    <t>114-R</t>
  </si>
  <si>
    <t>113-46</t>
  </si>
  <si>
    <t>113-21</t>
  </si>
  <si>
    <t>413-21</t>
  </si>
  <si>
    <t>513-5</t>
  </si>
  <si>
    <t>Booster Pump Control Valve- Dual Chamber</t>
  </si>
  <si>
    <t>513-12</t>
  </si>
  <si>
    <t>30[D]-BC</t>
  </si>
  <si>
    <t>32[D]-BC</t>
  </si>
  <si>
    <t>513-6</t>
  </si>
  <si>
    <t>118-3R</t>
  </si>
  <si>
    <t>Pressure Reducing - UL Listed</t>
  </si>
  <si>
    <t>115F</t>
  </si>
  <si>
    <t>Fire Pump Relief Valve</t>
  </si>
  <si>
    <t>116FM</t>
  </si>
  <si>
    <t>Fire Pump Suction Control</t>
  </si>
  <si>
    <t>116-1FM</t>
  </si>
  <si>
    <t>Fire Valves</t>
  </si>
  <si>
    <t>FFV</t>
  </si>
  <si>
    <t>FVP</t>
  </si>
  <si>
    <t>110D-A</t>
  </si>
  <si>
    <t>100D-A</t>
  </si>
  <si>
    <t>68-DE\PORV</t>
  </si>
  <si>
    <t>Deluge Valve - Pneumatic\Hydraulic - UL Listed</t>
  </si>
  <si>
    <t>Fire Pump Relief Valve - UL Listed</t>
  </si>
  <si>
    <t>Deluge Valve - Electrically Actuated - UL Listed</t>
  </si>
  <si>
    <t>100D-B</t>
  </si>
  <si>
    <t>68-DE\RC</t>
  </si>
  <si>
    <t>ACV-HF-PR\CV</t>
  </si>
  <si>
    <t>ACV-HF-PR\PS</t>
  </si>
  <si>
    <t>ACV-HF-PR\UL</t>
  </si>
  <si>
    <t>ACV-HF-PR\EL</t>
  </si>
  <si>
    <t>ACV-HF-PRQ</t>
  </si>
  <si>
    <t>ACV-HF-PR</t>
  </si>
  <si>
    <t>ACV-HF-PS\UL</t>
  </si>
  <si>
    <t>ACV-HF-RE</t>
  </si>
  <si>
    <t>ACV-HF-PS</t>
  </si>
  <si>
    <t>ACV-HF-PS\EL</t>
  </si>
  <si>
    <t>ACV-HF-FR</t>
  </si>
  <si>
    <t>ACV-HF-AL\CV</t>
  </si>
  <si>
    <t>ACV-HF-AL(BD)</t>
  </si>
  <si>
    <t>ACV-HF-FLEL</t>
  </si>
  <si>
    <t>ACV-HF-FLDI1</t>
  </si>
  <si>
    <t>ACV-HF-BC</t>
  </si>
  <si>
    <t>ACV-HF-DW</t>
  </si>
  <si>
    <t>ACV-HF-EL</t>
  </si>
  <si>
    <t>ACV-HF-CV</t>
  </si>
  <si>
    <t>ACV-PR\PS</t>
  </si>
  <si>
    <t>ACV-PR\UL</t>
  </si>
  <si>
    <t>ACV-PR\EL</t>
  </si>
  <si>
    <t>ACV-PR\CV</t>
  </si>
  <si>
    <t>ACV-PRQ</t>
  </si>
  <si>
    <t>ACV-PR</t>
  </si>
  <si>
    <t>ACV-RE</t>
  </si>
  <si>
    <t>ACV-PS</t>
  </si>
  <si>
    <t>ACV-PS\EL</t>
  </si>
  <si>
    <t>ACV-FR</t>
  </si>
  <si>
    <t>ACV-AL\CV</t>
  </si>
  <si>
    <t>ACV-AL(BD)</t>
  </si>
  <si>
    <t>ACV-FLEL</t>
  </si>
  <si>
    <t>ACV-FLDI1</t>
  </si>
  <si>
    <t>ACV-BC</t>
  </si>
  <si>
    <t>ACV-DW</t>
  </si>
  <si>
    <t>ACV-EL</t>
  </si>
  <si>
    <t>ACV-CV</t>
  </si>
  <si>
    <t>Beeco Code</t>
  </si>
  <si>
    <t>Watts - BEECO: ACV Cross Reference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</si>
</sst>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&quot;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b/>
      <u val="single"/>
      <sz val="14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5" fillId="0" borderId="0" xfId="52" applyNumberFormat="1" applyFont="1" applyAlignment="1">
      <alignment/>
      <protection/>
    </xf>
    <xf numFmtId="0" fontId="6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7" fillId="25" borderId="18" xfId="0" applyFont="1" applyFill="1" applyBorder="1" applyAlignment="1">
      <alignment horizontal="center" vertical="center"/>
    </xf>
    <xf numFmtId="0" fontId="5" fillId="21" borderId="18" xfId="0" applyFont="1" applyFill="1" applyBorder="1" applyAlignment="1">
      <alignment horizontal="center" vertical="center"/>
    </xf>
    <xf numFmtId="0" fontId="7" fillId="24" borderId="0" xfId="0" applyFont="1" applyFill="1" applyBorder="1" applyAlignment="1" applyProtection="1">
      <alignment/>
      <protection locked="0"/>
    </xf>
    <xf numFmtId="0" fontId="5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24" borderId="19" xfId="0" applyFont="1" applyFill="1" applyBorder="1" applyAlignment="1" applyProtection="1">
      <alignment/>
      <protection locked="0"/>
    </xf>
    <xf numFmtId="0" fontId="0" fillId="24" borderId="20" xfId="0" applyFill="1" applyBorder="1" applyAlignment="1">
      <alignment/>
    </xf>
    <xf numFmtId="0" fontId="0" fillId="24" borderId="21" xfId="0" applyFont="1" applyFill="1" applyBorder="1" applyAlignment="1" quotePrefix="1">
      <alignment horizontal="left" vertical="distributed"/>
    </xf>
    <xf numFmtId="0" fontId="0" fillId="24" borderId="22" xfId="0" applyFill="1" applyBorder="1" applyAlignment="1">
      <alignment/>
    </xf>
    <xf numFmtId="0" fontId="0" fillId="24" borderId="2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7" fillId="20" borderId="23" xfId="0" applyFont="1" applyFill="1" applyBorder="1" applyAlignment="1" applyProtection="1">
      <alignment/>
      <protection locked="0"/>
    </xf>
    <xf numFmtId="0" fontId="7" fillId="20" borderId="24" xfId="0" applyFont="1" applyFill="1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d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41"/>
      </font>
      <fill>
        <patternFill>
          <bgColor indexed="41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6" sqref="D6:K6"/>
    </sheetView>
  </sheetViews>
  <sheetFormatPr defaultColWidth="9.140625" defaultRowHeight="12.75"/>
  <cols>
    <col min="1" max="1" width="49.7109375" style="26" bestFit="1" customWidth="1"/>
    <col min="2" max="2" width="11.140625" style="26" customWidth="1"/>
    <col min="3" max="5" width="11.140625" style="27" customWidth="1"/>
    <col min="6" max="6" width="9.140625" style="27" customWidth="1"/>
    <col min="7" max="16384" width="9.140625" style="26" customWidth="1"/>
  </cols>
  <sheetData>
    <row r="1" ht="12.75">
      <c r="A1" s="26" t="s">
        <v>0</v>
      </c>
    </row>
    <row r="2" spans="1:5" ht="12.75">
      <c r="A2" s="26" t="s">
        <v>8</v>
      </c>
      <c r="B2" s="27" t="s">
        <v>84</v>
      </c>
      <c r="C2" s="27" t="s">
        <v>84</v>
      </c>
      <c r="D2" s="27" t="s">
        <v>13</v>
      </c>
      <c r="E2" s="27" t="s">
        <v>13</v>
      </c>
    </row>
    <row r="3" spans="1:5" ht="12.75">
      <c r="A3" s="26" t="s">
        <v>12</v>
      </c>
      <c r="B3" s="27" t="s">
        <v>77</v>
      </c>
      <c r="C3" s="27" t="str">
        <f aca="true" t="shared" si="0" ref="C3:C9">"6"&amp;B3</f>
        <v>6115-2</v>
      </c>
      <c r="D3" s="27" t="s">
        <v>116</v>
      </c>
      <c r="E3" s="27" t="s">
        <v>134</v>
      </c>
    </row>
    <row r="4" spans="1:5" ht="12.75">
      <c r="A4" s="26" t="s">
        <v>98</v>
      </c>
      <c r="B4" s="27" t="s">
        <v>99</v>
      </c>
      <c r="C4" s="27" t="str">
        <f t="shared" si="0"/>
        <v>6115F</v>
      </c>
      <c r="D4" s="27" t="s">
        <v>117</v>
      </c>
      <c r="E4" s="27" t="s">
        <v>135</v>
      </c>
    </row>
    <row r="5" spans="1:5" ht="12.75">
      <c r="A5" s="26" t="s">
        <v>10</v>
      </c>
      <c r="B5" s="27" t="s">
        <v>80</v>
      </c>
      <c r="C5" s="27" t="str">
        <f t="shared" si="0"/>
        <v>6115-4</v>
      </c>
      <c r="D5" s="27" t="s">
        <v>118</v>
      </c>
      <c r="E5" s="27" t="s">
        <v>136</v>
      </c>
    </row>
    <row r="6" spans="1:5" ht="12.75">
      <c r="A6" s="26" t="s">
        <v>78</v>
      </c>
      <c r="B6" s="27" t="s">
        <v>79</v>
      </c>
      <c r="C6" s="27" t="str">
        <f t="shared" si="0"/>
        <v>6115-3</v>
      </c>
      <c r="D6" s="27" t="s">
        <v>115</v>
      </c>
      <c r="E6" s="27" t="s">
        <v>137</v>
      </c>
    </row>
    <row r="7" spans="1:5" ht="12.75">
      <c r="A7" s="26" t="s">
        <v>81</v>
      </c>
      <c r="B7" s="27" t="s">
        <v>82</v>
      </c>
      <c r="C7" s="27" t="str">
        <f t="shared" si="0"/>
        <v>6115-7</v>
      </c>
      <c r="D7" s="27" t="s">
        <v>119</v>
      </c>
      <c r="E7" s="27" t="s">
        <v>138</v>
      </c>
    </row>
    <row r="8" spans="1:5" ht="12.75">
      <c r="A8" s="26" t="s">
        <v>9</v>
      </c>
      <c r="B8" s="27">
        <v>115</v>
      </c>
      <c r="C8" s="27" t="str">
        <f t="shared" si="0"/>
        <v>6115</v>
      </c>
      <c r="D8" s="27" t="s">
        <v>120</v>
      </c>
      <c r="E8" s="27" t="s">
        <v>139</v>
      </c>
    </row>
    <row r="9" spans="1:5" ht="12.75">
      <c r="A9" s="26" t="s">
        <v>11</v>
      </c>
      <c r="B9" s="27" t="s">
        <v>83</v>
      </c>
      <c r="C9" s="27" t="str">
        <f t="shared" si="0"/>
        <v>6115-74</v>
      </c>
      <c r="D9" s="27" t="s">
        <v>120</v>
      </c>
      <c r="E9" s="27" t="s">
        <v>139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13"/>
  <sheetViews>
    <sheetView showGridLines="0" tabSelected="1" zoomScale="197" zoomScaleNormal="197" zoomScalePageLayoutView="0" workbookViewId="0" topLeftCell="A1">
      <selection activeCell="D6" sqref="D6:K6"/>
    </sheetView>
  </sheetViews>
  <sheetFormatPr defaultColWidth="9.140625" defaultRowHeight="12.75"/>
  <cols>
    <col min="1" max="1" width="2.7109375" style="0" customWidth="1"/>
    <col min="2" max="2" width="3.57421875" style="0" customWidth="1"/>
    <col min="3" max="3" width="21.00390625" style="0" bestFit="1" customWidth="1"/>
    <col min="4" max="4" width="5.8515625" style="0" customWidth="1"/>
    <col min="5" max="5" width="16.00390625" style="0" customWidth="1"/>
    <col min="6" max="6" width="1.57421875" style="0" customWidth="1"/>
    <col min="8" max="8" width="1.28515625" style="0" customWidth="1"/>
    <col min="9" max="9" width="1.57421875" style="0" customWidth="1"/>
    <col min="10" max="10" width="13.57421875" style="0" customWidth="1"/>
    <col min="11" max="11" width="2.140625" style="0" customWidth="1"/>
    <col min="12" max="12" width="4.57421875" style="0" customWidth="1"/>
    <col min="13" max="13" width="2.28125" style="0" customWidth="1"/>
  </cols>
  <sheetData>
    <row r="1" ht="13.5" thickBot="1"/>
    <row r="2" spans="2:12" ht="18">
      <c r="B2" s="3" t="s">
        <v>153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ht="13.5" thickBot="1">
      <c r="B3" s="6"/>
      <c r="C3" s="7"/>
      <c r="D3" s="7"/>
      <c r="E3" s="7"/>
      <c r="F3" s="7"/>
      <c r="G3" s="7"/>
      <c r="H3" s="7"/>
      <c r="I3" s="7"/>
      <c r="J3" s="7"/>
      <c r="K3" s="7"/>
      <c r="L3" s="8"/>
    </row>
    <row r="4" spans="2:22" ht="13.5" thickBot="1">
      <c r="B4" s="6" t="s">
        <v>64</v>
      </c>
      <c r="C4" s="9" t="s">
        <v>46</v>
      </c>
      <c r="D4" s="34" t="s">
        <v>0</v>
      </c>
      <c r="E4" s="35"/>
      <c r="F4" s="35"/>
      <c r="G4" s="35"/>
      <c r="H4" s="35"/>
      <c r="I4" s="35"/>
      <c r="J4" s="35"/>
      <c r="K4" s="36"/>
      <c r="L4" s="8"/>
      <c r="U4" s="2" t="str">
        <f>VLOOKUP(D4,Func1,2,0)</f>
        <v>FPR</v>
      </c>
      <c r="V4" s="2" t="str">
        <f>VLOOKUP(D4,Func1,3)</f>
        <v>PRP</v>
      </c>
    </row>
    <row r="5" spans="2:12" ht="13.5" thickBot="1">
      <c r="B5" s="6"/>
      <c r="C5" s="7"/>
      <c r="D5" s="7"/>
      <c r="E5" s="7"/>
      <c r="F5" s="7"/>
      <c r="G5" s="7"/>
      <c r="H5" s="7"/>
      <c r="I5" s="7"/>
      <c r="J5" s="7"/>
      <c r="K5" s="7"/>
      <c r="L5" s="8"/>
    </row>
    <row r="6" spans="2:12" ht="13.5" thickBot="1">
      <c r="B6" s="6" t="s">
        <v>65</v>
      </c>
      <c r="C6" s="9" t="s">
        <v>55</v>
      </c>
      <c r="D6" s="34" t="s">
        <v>20</v>
      </c>
      <c r="E6" s="35"/>
      <c r="F6" s="35"/>
      <c r="G6" s="35"/>
      <c r="H6" s="35"/>
      <c r="I6" s="35"/>
      <c r="J6" s="35"/>
      <c r="K6" s="36"/>
      <c r="L6" s="8"/>
    </row>
    <row r="7" spans="2:12" ht="8.25" customHeight="1">
      <c r="B7" s="6"/>
      <c r="C7" s="9"/>
      <c r="D7" s="21"/>
      <c r="E7" s="16"/>
      <c r="F7" s="16"/>
      <c r="G7" s="16"/>
      <c r="H7" s="16"/>
      <c r="I7" s="16"/>
      <c r="J7" s="16"/>
      <c r="K7" s="16"/>
      <c r="L7" s="8"/>
    </row>
    <row r="8" spans="2:12" ht="13.5" thickBot="1">
      <c r="B8" s="6"/>
      <c r="C8" s="7"/>
      <c r="D8" s="22"/>
      <c r="E8" s="7"/>
      <c r="F8" s="7"/>
      <c r="G8" s="7"/>
      <c r="H8" s="7"/>
      <c r="I8" s="33" t="s">
        <v>152</v>
      </c>
      <c r="J8" s="33"/>
      <c r="K8" s="33"/>
      <c r="L8" s="8"/>
    </row>
    <row r="9" spans="2:12" ht="13.5" thickBot="1">
      <c r="B9" s="6"/>
      <c r="C9" s="9"/>
      <c r="D9" s="23"/>
      <c r="E9" s="19" t="s">
        <v>67</v>
      </c>
      <c r="F9" s="10"/>
      <c r="G9" s="15" t="str">
        <f ca="1">VLOOKUP(D6,INDIRECT(V4),2)</f>
        <v>115-2</v>
      </c>
      <c r="H9" s="31" t="s">
        <v>66</v>
      </c>
      <c r="I9" s="32"/>
      <c r="J9" s="14" t="str">
        <f ca="1">VLOOKUP(D6,INDIRECT(V4),4)</f>
        <v>ACV-HF-PR\PS</v>
      </c>
      <c r="K9" s="7"/>
      <c r="L9" s="8"/>
    </row>
    <row r="10" spans="2:12" ht="5.25" customHeight="1" thickBot="1">
      <c r="B10" s="6"/>
      <c r="C10" s="7"/>
      <c r="D10" s="24"/>
      <c r="E10" s="20"/>
      <c r="F10" s="7"/>
      <c r="G10" s="7"/>
      <c r="H10" s="7"/>
      <c r="I10" s="7"/>
      <c r="J10" s="9"/>
      <c r="K10" s="7"/>
      <c r="L10" s="8"/>
    </row>
    <row r="11" spans="2:12" ht="13.5" thickBot="1">
      <c r="B11" s="6"/>
      <c r="C11" s="7"/>
      <c r="D11" s="25"/>
      <c r="E11" s="19" t="s">
        <v>67</v>
      </c>
      <c r="F11" s="10"/>
      <c r="G11" s="15" t="str">
        <f ca="1">VLOOKUP(D6,INDIRECT(V4),3)</f>
        <v>6115-2</v>
      </c>
      <c r="H11" s="31" t="s">
        <v>66</v>
      </c>
      <c r="I11" s="32"/>
      <c r="J11" s="14" t="str">
        <f ca="1">VLOOKUP(D6,INDIRECT(V4),5)</f>
        <v>ACV-PR\PS</v>
      </c>
      <c r="K11" s="7"/>
      <c r="L11" s="8"/>
    </row>
    <row r="12" spans="2:12" ht="5.25" customHeight="1">
      <c r="B12" s="6"/>
      <c r="C12" s="7"/>
      <c r="D12" s="10"/>
      <c r="E12" s="10"/>
      <c r="F12" s="10"/>
      <c r="G12" s="17"/>
      <c r="H12" s="17"/>
      <c r="I12" s="7"/>
      <c r="J12" s="18"/>
      <c r="K12" s="7"/>
      <c r="L12" s="8"/>
    </row>
    <row r="13" spans="2:12" ht="13.5" thickBo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3"/>
    </row>
    <row r="14" ht="9.75" customHeight="1"/>
  </sheetData>
  <sheetProtection sheet="1" objects="1" scenarios="1" selectLockedCells="1"/>
  <mergeCells count="5">
    <mergeCell ref="H11:I11"/>
    <mergeCell ref="I8:K8"/>
    <mergeCell ref="D6:K6"/>
    <mergeCell ref="D4:K4"/>
    <mergeCell ref="H9:I9"/>
  </mergeCells>
  <conditionalFormatting sqref="D11:J11 D10">
    <cfRule type="expression" priority="1" dxfId="0" stopIfTrue="1">
      <formula>$G$11=$G$9</formula>
    </cfRule>
  </conditionalFormatting>
  <dataValidations count="2">
    <dataValidation type="list" allowBlank="1" showInputMessage="1" showErrorMessage="1" sqref="D4:F4">
      <formula1>Func</formula1>
    </dataValidation>
    <dataValidation type="list" allowBlank="1" showInputMessage="1" showErrorMessage="1" sqref="D6:F6">
      <formula1>INDIRECT($U$4)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G1">
      <selection activeCell="I25" sqref="I25"/>
    </sheetView>
  </sheetViews>
  <sheetFormatPr defaultColWidth="40.7109375" defaultRowHeight="12.75"/>
  <cols>
    <col min="1" max="7" width="40.7109375" style="0" customWidth="1"/>
    <col min="8" max="8" width="40.7109375" style="29" customWidth="1"/>
    <col min="9" max="9" width="40.7109375" style="0" customWidth="1"/>
    <col min="10" max="10" width="8.57421875" style="0" customWidth="1"/>
    <col min="11" max="11" width="18.7109375" style="0" customWidth="1"/>
    <col min="12" max="12" width="8.140625" style="0" customWidth="1"/>
    <col min="13" max="13" width="8.00390625" style="0" customWidth="1"/>
    <col min="14" max="14" width="13.8515625" style="0" customWidth="1"/>
    <col min="15" max="15" width="14.28125" style="0" customWidth="1"/>
    <col min="16" max="16" width="15.8515625" style="0" customWidth="1"/>
    <col min="17" max="17" width="17.57421875" style="0" customWidth="1"/>
  </cols>
  <sheetData>
    <row r="1" spans="1:13" ht="12.75">
      <c r="A1" t="s">
        <v>0</v>
      </c>
      <c r="B1" t="s">
        <v>1</v>
      </c>
      <c r="C1" t="s">
        <v>6</v>
      </c>
      <c r="D1" t="s">
        <v>2</v>
      </c>
      <c r="E1" t="s">
        <v>3</v>
      </c>
      <c r="F1" t="s">
        <v>4</v>
      </c>
      <c r="G1" t="s">
        <v>5</v>
      </c>
      <c r="H1" s="29" t="s">
        <v>104</v>
      </c>
      <c r="I1" t="s">
        <v>7</v>
      </c>
      <c r="J1" s="1">
        <v>1</v>
      </c>
      <c r="K1" t="s">
        <v>5</v>
      </c>
      <c r="L1" t="s">
        <v>53</v>
      </c>
      <c r="M1" t="s">
        <v>56</v>
      </c>
    </row>
    <row r="2" spans="1:13" ht="12.75">
      <c r="A2" t="s">
        <v>8</v>
      </c>
      <c r="B2" t="s">
        <v>16</v>
      </c>
      <c r="C2" t="s">
        <v>18</v>
      </c>
      <c r="D2" t="s">
        <v>21</v>
      </c>
      <c r="E2" t="s">
        <v>34</v>
      </c>
      <c r="F2" t="s">
        <v>41</v>
      </c>
      <c r="G2" t="s">
        <v>12</v>
      </c>
      <c r="H2" s="30" t="s">
        <v>111</v>
      </c>
      <c r="I2" t="s">
        <v>43</v>
      </c>
      <c r="J2" s="1">
        <v>2</v>
      </c>
      <c r="K2" t="s">
        <v>104</v>
      </c>
      <c r="L2" t="s">
        <v>105</v>
      </c>
      <c r="M2" t="s">
        <v>106</v>
      </c>
    </row>
    <row r="3" spans="1:13" ht="12.75">
      <c r="A3" t="s">
        <v>9</v>
      </c>
      <c r="B3" t="s">
        <v>15</v>
      </c>
      <c r="C3" t="s">
        <v>19</v>
      </c>
      <c r="D3" t="s">
        <v>22</v>
      </c>
      <c r="E3" t="s">
        <v>35</v>
      </c>
      <c r="F3" t="s">
        <v>42</v>
      </c>
      <c r="G3" t="s">
        <v>10</v>
      </c>
      <c r="H3" s="30" t="s">
        <v>112</v>
      </c>
      <c r="I3" t="s">
        <v>44</v>
      </c>
      <c r="J3" s="1">
        <v>3</v>
      </c>
      <c r="K3" t="s">
        <v>6</v>
      </c>
      <c r="L3" t="s">
        <v>49</v>
      </c>
      <c r="M3" t="s">
        <v>57</v>
      </c>
    </row>
    <row r="4" spans="1:13" ht="12.75">
      <c r="A4" t="s">
        <v>10</v>
      </c>
      <c r="B4" t="s">
        <v>14</v>
      </c>
      <c r="C4" t="s">
        <v>20</v>
      </c>
      <c r="D4" t="s">
        <v>23</v>
      </c>
      <c r="E4" t="s">
        <v>36</v>
      </c>
      <c r="F4" t="s">
        <v>34</v>
      </c>
      <c r="G4" t="s">
        <v>20</v>
      </c>
      <c r="H4" s="30" t="s">
        <v>110</v>
      </c>
      <c r="I4" t="s">
        <v>45</v>
      </c>
      <c r="J4" s="1">
        <v>4</v>
      </c>
      <c r="K4" t="s">
        <v>7</v>
      </c>
      <c r="L4" t="s">
        <v>54</v>
      </c>
      <c r="M4" t="s">
        <v>58</v>
      </c>
    </row>
    <row r="5" spans="1:13" ht="12.75">
      <c r="A5" t="s">
        <v>11</v>
      </c>
      <c r="B5" t="s">
        <v>12</v>
      </c>
      <c r="D5" t="s">
        <v>24</v>
      </c>
      <c r="E5" t="s">
        <v>37</v>
      </c>
      <c r="F5" t="s">
        <v>35</v>
      </c>
      <c r="G5" t="s">
        <v>14</v>
      </c>
      <c r="H5" s="30" t="s">
        <v>102</v>
      </c>
      <c r="J5" s="1">
        <v>5</v>
      </c>
      <c r="K5" t="s">
        <v>0</v>
      </c>
      <c r="L5" t="s">
        <v>47</v>
      </c>
      <c r="M5" t="s">
        <v>59</v>
      </c>
    </row>
    <row r="6" spans="1:13" ht="12.75">
      <c r="A6" t="s">
        <v>12</v>
      </c>
      <c r="B6" t="s">
        <v>17</v>
      </c>
      <c r="D6" t="s">
        <v>25</v>
      </c>
      <c r="E6" t="s">
        <v>38</v>
      </c>
      <c r="F6" t="s">
        <v>36</v>
      </c>
      <c r="G6" t="s">
        <v>17</v>
      </c>
      <c r="H6" s="30" t="s">
        <v>98</v>
      </c>
      <c r="J6" s="1">
        <v>6</v>
      </c>
      <c r="K6" t="s">
        <v>1</v>
      </c>
      <c r="L6" t="s">
        <v>48</v>
      </c>
      <c r="M6" t="s">
        <v>60</v>
      </c>
    </row>
    <row r="7" spans="1:13" ht="12.75">
      <c r="A7" t="s">
        <v>20</v>
      </c>
      <c r="D7" t="s">
        <v>26</v>
      </c>
      <c r="E7" t="s">
        <v>40</v>
      </c>
      <c r="F7" t="s">
        <v>37</v>
      </c>
      <c r="G7" t="s">
        <v>19</v>
      </c>
      <c r="J7" s="1">
        <v>7</v>
      </c>
      <c r="K7" t="s">
        <v>3</v>
      </c>
      <c r="L7" t="s">
        <v>51</v>
      </c>
      <c r="M7" t="s">
        <v>61</v>
      </c>
    </row>
    <row r="8" spans="4:13" ht="12.75">
      <c r="D8" t="s">
        <v>27</v>
      </c>
      <c r="E8" t="s">
        <v>39</v>
      </c>
      <c r="F8" t="s">
        <v>38</v>
      </c>
      <c r="J8" s="1">
        <v>8</v>
      </c>
      <c r="K8" t="s">
        <v>4</v>
      </c>
      <c r="L8" t="s">
        <v>52</v>
      </c>
      <c r="M8" t="s">
        <v>62</v>
      </c>
    </row>
    <row r="9" spans="4:13" ht="12.75">
      <c r="D9" t="s">
        <v>28</v>
      </c>
      <c r="E9" t="s">
        <v>17</v>
      </c>
      <c r="F9" t="s">
        <v>39</v>
      </c>
      <c r="J9" s="1">
        <v>9</v>
      </c>
      <c r="K9" t="s">
        <v>2</v>
      </c>
      <c r="L9" t="s">
        <v>50</v>
      </c>
      <c r="M9" t="s">
        <v>63</v>
      </c>
    </row>
    <row r="10" spans="4:10" ht="12.75">
      <c r="D10" t="s">
        <v>29</v>
      </c>
      <c r="F10" t="s">
        <v>19</v>
      </c>
      <c r="J10" s="1">
        <v>10</v>
      </c>
    </row>
    <row r="11" spans="4:10" ht="12.75">
      <c r="D11" t="s">
        <v>30</v>
      </c>
      <c r="F11" t="s">
        <v>10</v>
      </c>
      <c r="J11" s="1">
        <v>11</v>
      </c>
    </row>
    <row r="12" spans="4:10" ht="12.75">
      <c r="D12" t="s">
        <v>32</v>
      </c>
      <c r="F12" t="s">
        <v>14</v>
      </c>
      <c r="J12" s="1">
        <v>12</v>
      </c>
    </row>
    <row r="13" spans="4:10" ht="12.75">
      <c r="D13" t="s">
        <v>33</v>
      </c>
      <c r="J13" s="1">
        <v>13</v>
      </c>
    </row>
    <row r="14" ht="12.75">
      <c r="J14" s="1">
        <v>14</v>
      </c>
    </row>
    <row r="15" ht="12.75">
      <c r="J15" s="1">
        <v>15</v>
      </c>
    </row>
    <row r="16" ht="12.75">
      <c r="J16" s="1">
        <v>16</v>
      </c>
    </row>
    <row r="17" ht="12.75">
      <c r="J17" s="1">
        <v>17</v>
      </c>
    </row>
    <row r="18" ht="12.75">
      <c r="J18" s="1">
        <v>18</v>
      </c>
    </row>
    <row r="19" ht="12.75">
      <c r="J19" s="1">
        <v>19</v>
      </c>
    </row>
    <row r="20" ht="12.75">
      <c r="J20" s="1">
        <v>20</v>
      </c>
    </row>
    <row r="21" ht="12.75">
      <c r="J21" s="1">
        <v>21</v>
      </c>
    </row>
    <row r="22" ht="12.75">
      <c r="J22" s="1">
        <v>22</v>
      </c>
    </row>
    <row r="23" ht="12.75">
      <c r="J23" s="1">
        <v>23</v>
      </c>
    </row>
    <row r="24" ht="12.75">
      <c r="J24" s="1">
        <v>24</v>
      </c>
    </row>
    <row r="25" ht="12.75">
      <c r="J25" s="1">
        <v>25</v>
      </c>
    </row>
    <row r="26" ht="12.75">
      <c r="J26" s="1">
        <v>26</v>
      </c>
    </row>
    <row r="27" ht="12.75">
      <c r="J27" s="1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6" sqref="D6:K6"/>
    </sheetView>
  </sheetViews>
  <sheetFormatPr defaultColWidth="9.140625" defaultRowHeight="12.75"/>
  <cols>
    <col min="1" max="1" width="49.7109375" style="26" bestFit="1" customWidth="1"/>
    <col min="2" max="5" width="12.421875" style="27" customWidth="1"/>
    <col min="6" max="16384" width="9.140625" style="26" customWidth="1"/>
  </cols>
  <sheetData>
    <row r="1" ht="12.75">
      <c r="A1" s="26" t="s">
        <v>1</v>
      </c>
    </row>
    <row r="2" spans="1:5" ht="12.75">
      <c r="A2" s="26" t="s">
        <v>12</v>
      </c>
      <c r="B2" s="27" t="s">
        <v>77</v>
      </c>
      <c r="C2" s="27" t="str">
        <f>"6"&amp;B2</f>
        <v>6115-2</v>
      </c>
      <c r="D2" s="27" t="s">
        <v>116</v>
      </c>
      <c r="E2" s="27" t="s">
        <v>134</v>
      </c>
    </row>
    <row r="3" spans="1:5" ht="12.75">
      <c r="A3" s="26" t="s">
        <v>100</v>
      </c>
      <c r="B3" s="27" t="s">
        <v>101</v>
      </c>
      <c r="C3" s="27" t="s">
        <v>101</v>
      </c>
      <c r="D3" s="27" t="s">
        <v>121</v>
      </c>
      <c r="E3" s="27" t="s">
        <v>121</v>
      </c>
    </row>
    <row r="4" spans="1:5" ht="12.75">
      <c r="A4" s="26" t="s">
        <v>102</v>
      </c>
      <c r="B4" s="27" t="s">
        <v>103</v>
      </c>
      <c r="C4" s="27" t="s">
        <v>103</v>
      </c>
      <c r="D4" s="26" t="s">
        <v>31</v>
      </c>
      <c r="E4" s="26" t="s">
        <v>31</v>
      </c>
    </row>
    <row r="5" spans="1:5" ht="12.75">
      <c r="A5" s="26" t="s">
        <v>17</v>
      </c>
      <c r="B5" s="27" t="s">
        <v>86</v>
      </c>
      <c r="C5" s="27" t="str">
        <f>"6"&amp;B5</f>
        <v>6116-52</v>
      </c>
      <c r="D5" s="27" t="s">
        <v>122</v>
      </c>
      <c r="E5" s="27" t="s">
        <v>140</v>
      </c>
    </row>
    <row r="6" spans="1:5" ht="12.75">
      <c r="A6" s="26" t="s">
        <v>15</v>
      </c>
      <c r="B6" s="27">
        <v>116</v>
      </c>
      <c r="C6" s="27" t="str">
        <f>"6"&amp;B6</f>
        <v>6116</v>
      </c>
      <c r="D6" s="27" t="s">
        <v>123</v>
      </c>
      <c r="E6" s="27" t="s">
        <v>141</v>
      </c>
    </row>
    <row r="7" spans="1:5" ht="12.75">
      <c r="A7" s="26" t="s">
        <v>14</v>
      </c>
      <c r="B7" s="27" t="s">
        <v>85</v>
      </c>
      <c r="C7" s="27" t="str">
        <f>"6"&amp;B7</f>
        <v>6116-31</v>
      </c>
      <c r="D7" s="27" t="s">
        <v>124</v>
      </c>
      <c r="E7" s="27" t="s">
        <v>142</v>
      </c>
    </row>
    <row r="8" spans="1:5" ht="12.75">
      <c r="A8" s="26" t="s">
        <v>16</v>
      </c>
      <c r="B8" s="27">
        <v>116</v>
      </c>
      <c r="C8" s="27" t="str">
        <f>"6"&amp;B8</f>
        <v>6116</v>
      </c>
      <c r="D8" s="27" t="s">
        <v>123</v>
      </c>
      <c r="E8" s="27" t="s">
        <v>141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6" sqref="D6:K6"/>
    </sheetView>
  </sheetViews>
  <sheetFormatPr defaultColWidth="9.140625" defaultRowHeight="12.75"/>
  <cols>
    <col min="1" max="1" width="43.140625" style="26" bestFit="1" customWidth="1"/>
    <col min="2" max="5" width="12.28125" style="26" customWidth="1"/>
    <col min="6" max="16384" width="9.140625" style="26" customWidth="1"/>
  </cols>
  <sheetData>
    <row r="1" ht="12.75">
      <c r="A1" s="26" t="s">
        <v>6</v>
      </c>
    </row>
    <row r="2" spans="1:5" ht="12.75">
      <c r="A2" s="26" t="s">
        <v>18</v>
      </c>
      <c r="B2" s="26" t="s">
        <v>87</v>
      </c>
      <c r="C2" s="26" t="str">
        <f>"6"&amp;B2</f>
        <v>6114-R</v>
      </c>
      <c r="D2" s="26" t="s">
        <v>125</v>
      </c>
      <c r="E2" s="26" t="s">
        <v>143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6" sqref="D6:K6"/>
    </sheetView>
  </sheetViews>
  <sheetFormatPr defaultColWidth="9.140625" defaultRowHeight="12.75"/>
  <cols>
    <col min="1" max="1" width="38.140625" style="26" bestFit="1" customWidth="1"/>
    <col min="2" max="5" width="11.421875" style="26" customWidth="1"/>
    <col min="6" max="16384" width="9.140625" style="26" customWidth="1"/>
  </cols>
  <sheetData>
    <row r="1" ht="12.75">
      <c r="A1" s="26" t="s">
        <v>2</v>
      </c>
    </row>
    <row r="2" spans="1:5" ht="12.75">
      <c r="A2" s="26" t="s">
        <v>21</v>
      </c>
      <c r="B2" s="26" t="s">
        <v>74</v>
      </c>
      <c r="C2" s="26" t="str">
        <f aca="true" t="shared" si="0" ref="C2:C8">"6"&amp;B2</f>
        <v>6127-1</v>
      </c>
      <c r="D2" s="26" t="s">
        <v>126</v>
      </c>
      <c r="E2" s="26" t="s">
        <v>144</v>
      </c>
    </row>
    <row r="3" spans="1:5" ht="12.75">
      <c r="A3" s="26" t="s">
        <v>22</v>
      </c>
      <c r="B3" s="26" t="s">
        <v>75</v>
      </c>
      <c r="C3" s="26" t="str">
        <f t="shared" si="0"/>
        <v>6127-11</v>
      </c>
      <c r="D3" s="26" t="s">
        <v>126</v>
      </c>
      <c r="E3" s="26" t="s">
        <v>144</v>
      </c>
    </row>
    <row r="4" spans="1:5" ht="12.75">
      <c r="A4" s="26" t="s">
        <v>23</v>
      </c>
      <c r="B4" s="26" t="s">
        <v>76</v>
      </c>
      <c r="C4" s="26" t="str">
        <f t="shared" si="0"/>
        <v>6127-2</v>
      </c>
      <c r="D4" s="26" t="s">
        <v>127</v>
      </c>
      <c r="E4" s="26" t="s">
        <v>145</v>
      </c>
    </row>
    <row r="5" spans="1:5" ht="12.75">
      <c r="A5" s="26" t="s">
        <v>32</v>
      </c>
      <c r="B5" s="26" t="s">
        <v>72</v>
      </c>
      <c r="C5" s="26" t="str">
        <f t="shared" si="0"/>
        <v>6113-12</v>
      </c>
      <c r="D5" s="26" t="s">
        <v>128</v>
      </c>
      <c r="E5" s="26" t="s">
        <v>146</v>
      </c>
    </row>
    <row r="6" spans="1:5" ht="12.75">
      <c r="A6" s="26" t="s">
        <v>33</v>
      </c>
      <c r="B6" s="26" t="s">
        <v>73</v>
      </c>
      <c r="C6" s="26" t="str">
        <f t="shared" si="0"/>
        <v>6113-6</v>
      </c>
      <c r="D6" s="26" t="s">
        <v>128</v>
      </c>
      <c r="E6" s="26" t="s">
        <v>146</v>
      </c>
    </row>
    <row r="7" spans="1:5" ht="12.75">
      <c r="A7" s="26" t="s">
        <v>69</v>
      </c>
      <c r="B7" s="26" t="s">
        <v>68</v>
      </c>
      <c r="C7" s="26" t="str">
        <f t="shared" si="0"/>
        <v>6110-10</v>
      </c>
      <c r="D7" s="26" t="s">
        <v>129</v>
      </c>
      <c r="E7" s="26" t="s">
        <v>147</v>
      </c>
    </row>
    <row r="8" spans="1:5" ht="12.75">
      <c r="A8" s="26" t="s">
        <v>70</v>
      </c>
      <c r="B8" s="26" t="s">
        <v>71</v>
      </c>
      <c r="C8" s="26" t="str">
        <f t="shared" si="0"/>
        <v>6110-14</v>
      </c>
      <c r="D8" s="26" t="s">
        <v>129</v>
      </c>
      <c r="E8" s="26" t="s">
        <v>147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6" sqref="D6:K6"/>
    </sheetView>
  </sheetViews>
  <sheetFormatPr defaultColWidth="9.140625" defaultRowHeight="12.75"/>
  <cols>
    <col min="1" max="1" width="54.00390625" style="26" bestFit="1" customWidth="1"/>
    <col min="2" max="5" width="13.7109375" style="26" customWidth="1"/>
    <col min="6" max="16384" width="9.140625" style="26" customWidth="1"/>
  </cols>
  <sheetData>
    <row r="1" spans="1:5" ht="12.75">
      <c r="A1" s="28" t="s">
        <v>3</v>
      </c>
      <c r="B1" s="28"/>
      <c r="C1" s="28"/>
      <c r="D1" s="28"/>
      <c r="E1" s="28"/>
    </row>
    <row r="2" spans="1:5" ht="12.75">
      <c r="A2" s="28" t="s">
        <v>34</v>
      </c>
      <c r="B2" s="28" t="s">
        <v>88</v>
      </c>
      <c r="C2" s="28" t="str">
        <f aca="true" t="shared" si="0" ref="C2:C7">"6"&amp;B2</f>
        <v>6113-46</v>
      </c>
      <c r="D2" s="28" t="s">
        <v>130</v>
      </c>
      <c r="E2" s="28" t="s">
        <v>148</v>
      </c>
    </row>
    <row r="3" spans="1:5" ht="12.75">
      <c r="A3" s="28" t="s">
        <v>35</v>
      </c>
      <c r="B3" s="28" t="s">
        <v>89</v>
      </c>
      <c r="C3" s="28" t="str">
        <f t="shared" si="0"/>
        <v>6113-21</v>
      </c>
      <c r="D3" s="28" t="s">
        <v>130</v>
      </c>
      <c r="E3" s="28" t="s">
        <v>148</v>
      </c>
    </row>
    <row r="4" spans="1:5" ht="12.75">
      <c r="A4" s="28" t="s">
        <v>36</v>
      </c>
      <c r="B4" s="28" t="s">
        <v>90</v>
      </c>
      <c r="C4" s="28" t="str">
        <f t="shared" si="0"/>
        <v>6413-21</v>
      </c>
      <c r="D4" s="28" t="s">
        <v>31</v>
      </c>
      <c r="E4" s="28" t="s">
        <v>31</v>
      </c>
    </row>
    <row r="5" spans="1:5" ht="12.75">
      <c r="A5" s="28" t="s">
        <v>37</v>
      </c>
      <c r="B5" s="28" t="s">
        <v>91</v>
      </c>
      <c r="C5" s="28" t="str">
        <f t="shared" si="0"/>
        <v>6513-5</v>
      </c>
      <c r="D5" s="28" t="s">
        <v>31</v>
      </c>
      <c r="E5" s="28" t="s">
        <v>31</v>
      </c>
    </row>
    <row r="6" spans="1:5" ht="12.75">
      <c r="A6" s="28" t="s">
        <v>92</v>
      </c>
      <c r="B6" s="28" t="s">
        <v>93</v>
      </c>
      <c r="C6" s="28" t="str">
        <f t="shared" si="0"/>
        <v>6513-12</v>
      </c>
      <c r="D6" s="28" t="s">
        <v>94</v>
      </c>
      <c r="E6" s="28" t="s">
        <v>95</v>
      </c>
    </row>
    <row r="7" spans="1:5" ht="12.75">
      <c r="A7" s="28" t="s">
        <v>39</v>
      </c>
      <c r="B7" s="28" t="s">
        <v>96</v>
      </c>
      <c r="C7" s="28" t="str">
        <f t="shared" si="0"/>
        <v>6513-6</v>
      </c>
      <c r="D7" s="28" t="s">
        <v>131</v>
      </c>
      <c r="E7" s="28" t="s">
        <v>149</v>
      </c>
    </row>
    <row r="8" spans="1:5" ht="12.75">
      <c r="A8" s="28" t="s">
        <v>100</v>
      </c>
      <c r="B8" s="28" t="s">
        <v>101</v>
      </c>
      <c r="C8" s="28" t="s">
        <v>101</v>
      </c>
      <c r="D8" s="28" t="s">
        <v>121</v>
      </c>
      <c r="E8" s="28" t="s">
        <v>121</v>
      </c>
    </row>
    <row r="9" spans="1:5" ht="12.75">
      <c r="A9" s="28" t="s">
        <v>102</v>
      </c>
      <c r="B9" s="28" t="s">
        <v>103</v>
      </c>
      <c r="C9" s="28" t="s">
        <v>103</v>
      </c>
      <c r="D9" s="28" t="s">
        <v>31</v>
      </c>
      <c r="E9" s="28" t="s">
        <v>31</v>
      </c>
    </row>
    <row r="10" spans="1:5" ht="12.75">
      <c r="A10" s="28" t="s">
        <v>17</v>
      </c>
      <c r="B10" s="28" t="s">
        <v>86</v>
      </c>
      <c r="C10" s="28" t="str">
        <f>"6"&amp;B10</f>
        <v>6116-52</v>
      </c>
      <c r="D10" s="28" t="s">
        <v>122</v>
      </c>
      <c r="E10" s="28" t="s">
        <v>140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6" sqref="D6:K6"/>
    </sheetView>
  </sheetViews>
  <sheetFormatPr defaultColWidth="9.140625" defaultRowHeight="12.75"/>
  <cols>
    <col min="1" max="1" width="54.00390625" style="26" bestFit="1" customWidth="1"/>
    <col min="2" max="3" width="9.140625" style="28" customWidth="1"/>
    <col min="4" max="16384" width="9.140625" style="26" customWidth="1"/>
  </cols>
  <sheetData>
    <row r="1" ht="12.75">
      <c r="A1" s="26" t="s">
        <v>4</v>
      </c>
    </row>
    <row r="2" spans="1:5" ht="12.75">
      <c r="A2" s="26" t="s">
        <v>34</v>
      </c>
      <c r="B2" s="26" t="s">
        <v>88</v>
      </c>
      <c r="C2" s="28" t="str">
        <f aca="true" t="shared" si="0" ref="C2:C11">"6"&amp;B2</f>
        <v>6113-46</v>
      </c>
      <c r="D2" s="26" t="s">
        <v>130</v>
      </c>
      <c r="E2" s="26" t="s">
        <v>148</v>
      </c>
    </row>
    <row r="3" spans="1:5" ht="12.75">
      <c r="A3" s="26" t="s">
        <v>35</v>
      </c>
      <c r="B3" s="26" t="s">
        <v>89</v>
      </c>
      <c r="C3" s="28" t="str">
        <f t="shared" si="0"/>
        <v>6113-21</v>
      </c>
      <c r="D3" s="26" t="s">
        <v>31</v>
      </c>
      <c r="E3" s="26" t="s">
        <v>31</v>
      </c>
    </row>
    <row r="4" spans="1:5" ht="12.75">
      <c r="A4" s="26" t="s">
        <v>36</v>
      </c>
      <c r="B4" s="26" t="s">
        <v>90</v>
      </c>
      <c r="C4" s="28" t="str">
        <f t="shared" si="0"/>
        <v>6413-21</v>
      </c>
      <c r="D4" s="26" t="s">
        <v>130</v>
      </c>
      <c r="E4" s="26" t="s">
        <v>148</v>
      </c>
    </row>
    <row r="5" spans="1:5" ht="12.75">
      <c r="A5" s="26" t="s">
        <v>37</v>
      </c>
      <c r="B5" s="26" t="s">
        <v>91</v>
      </c>
      <c r="C5" s="28" t="str">
        <f t="shared" si="0"/>
        <v>6513-5</v>
      </c>
      <c r="D5" s="26" t="s">
        <v>130</v>
      </c>
      <c r="E5" s="26" t="s">
        <v>148</v>
      </c>
    </row>
    <row r="6" spans="1:5" ht="12.75">
      <c r="A6" s="26" t="s">
        <v>92</v>
      </c>
      <c r="B6" s="26" t="s">
        <v>93</v>
      </c>
      <c r="C6" s="28" t="str">
        <f t="shared" si="0"/>
        <v>6513-12</v>
      </c>
      <c r="D6" s="26" t="s">
        <v>130</v>
      </c>
      <c r="E6" s="26" t="s">
        <v>148</v>
      </c>
    </row>
    <row r="7" spans="1:5" ht="12.75">
      <c r="A7" s="26" t="s">
        <v>39</v>
      </c>
      <c r="B7" s="26" t="s">
        <v>96</v>
      </c>
      <c r="C7" s="28" t="str">
        <f t="shared" si="0"/>
        <v>6513-6</v>
      </c>
      <c r="D7" s="26" t="s">
        <v>131</v>
      </c>
      <c r="E7" s="26" t="s">
        <v>149</v>
      </c>
    </row>
    <row r="8" spans="1:5" ht="12.75">
      <c r="A8" s="26" t="s">
        <v>10</v>
      </c>
      <c r="B8" s="28" t="s">
        <v>80</v>
      </c>
      <c r="C8" s="28" t="str">
        <f t="shared" si="0"/>
        <v>6115-4</v>
      </c>
      <c r="D8" s="27" t="s">
        <v>118</v>
      </c>
      <c r="E8" s="27" t="s">
        <v>136</v>
      </c>
    </row>
    <row r="9" spans="1:5" ht="12.75">
      <c r="A9" s="26" t="s">
        <v>14</v>
      </c>
      <c r="B9" s="28" t="s">
        <v>85</v>
      </c>
      <c r="C9" s="28" t="str">
        <f t="shared" si="0"/>
        <v>6116-31</v>
      </c>
      <c r="D9" s="27" t="s">
        <v>124</v>
      </c>
      <c r="E9" s="27" t="s">
        <v>142</v>
      </c>
    </row>
    <row r="10" spans="1:5" ht="12.75">
      <c r="A10" s="26" t="s">
        <v>41</v>
      </c>
      <c r="B10" s="26" t="s">
        <v>72</v>
      </c>
      <c r="C10" s="28" t="str">
        <f t="shared" si="0"/>
        <v>6113-12</v>
      </c>
      <c r="D10" s="26" t="s">
        <v>132</v>
      </c>
      <c r="E10" s="26" t="s">
        <v>150</v>
      </c>
    </row>
    <row r="11" spans="1:5" ht="12.75">
      <c r="A11" s="26" t="s">
        <v>42</v>
      </c>
      <c r="B11" s="26" t="s">
        <v>73</v>
      </c>
      <c r="C11" s="28" t="str">
        <f t="shared" si="0"/>
        <v>6113-6</v>
      </c>
      <c r="D11" s="26" t="s">
        <v>132</v>
      </c>
      <c r="E11" s="26" t="s"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6" sqref="D6:K6"/>
    </sheetView>
  </sheetViews>
  <sheetFormatPr defaultColWidth="9.140625" defaultRowHeight="12.75"/>
  <cols>
    <col min="1" max="1" width="49.7109375" style="28" bestFit="1" customWidth="1"/>
    <col min="2" max="5" width="13.7109375" style="28" customWidth="1"/>
    <col min="6" max="16384" width="9.140625" style="28" customWidth="1"/>
  </cols>
  <sheetData>
    <row r="1" ht="12.75">
      <c r="A1" s="28" t="s">
        <v>5</v>
      </c>
    </row>
    <row r="2" spans="1:5" ht="12.75">
      <c r="A2" s="28" t="s">
        <v>12</v>
      </c>
      <c r="B2" s="28" t="s">
        <v>77</v>
      </c>
      <c r="C2" s="28" t="str">
        <f>"6"&amp;B2</f>
        <v>6115-2</v>
      </c>
      <c r="D2" s="28" t="s">
        <v>116</v>
      </c>
      <c r="E2" s="28" t="s">
        <v>134</v>
      </c>
    </row>
    <row r="3" spans="1:5" ht="12.75">
      <c r="A3" s="28" t="s">
        <v>10</v>
      </c>
      <c r="B3" s="28" t="s">
        <v>80</v>
      </c>
      <c r="C3" s="28" t="str">
        <f>"6"&amp;B3</f>
        <v>6115-4</v>
      </c>
      <c r="D3" s="28" t="s">
        <v>118</v>
      </c>
      <c r="E3" s="28" t="s">
        <v>136</v>
      </c>
    </row>
    <row r="4" spans="1:5" ht="12.75">
      <c r="A4" s="28" t="s">
        <v>17</v>
      </c>
      <c r="B4" s="28" t="s">
        <v>86</v>
      </c>
      <c r="C4" s="28" t="str">
        <f>"6"&amp;B4</f>
        <v>6116-52</v>
      </c>
      <c r="D4" s="28" t="s">
        <v>122</v>
      </c>
      <c r="E4" s="28" t="s">
        <v>140</v>
      </c>
    </row>
    <row r="5" spans="1:5" ht="12.75">
      <c r="A5" s="28" t="s">
        <v>14</v>
      </c>
      <c r="B5" s="28" t="s">
        <v>85</v>
      </c>
      <c r="C5" s="28" t="str">
        <f>"6"&amp;B5</f>
        <v>6116-31</v>
      </c>
      <c r="D5" s="28" t="s">
        <v>124</v>
      </c>
      <c r="E5" s="28" t="s">
        <v>142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6" sqref="D6:K6"/>
    </sheetView>
  </sheetViews>
  <sheetFormatPr defaultColWidth="9.140625" defaultRowHeight="12.75"/>
  <cols>
    <col min="1" max="1" width="41.140625" style="26" bestFit="1" customWidth="1"/>
    <col min="2" max="5" width="13.7109375" style="28" customWidth="1"/>
    <col min="6" max="16384" width="9.140625" style="26" customWidth="1"/>
  </cols>
  <sheetData>
    <row r="1" ht="12.75">
      <c r="A1" s="26" t="s">
        <v>104</v>
      </c>
    </row>
    <row r="2" spans="1:5" ht="12.75">
      <c r="A2" s="28" t="s">
        <v>111</v>
      </c>
      <c r="B2" s="28" t="s">
        <v>101</v>
      </c>
      <c r="C2" s="28" t="s">
        <v>101</v>
      </c>
      <c r="D2" s="28" t="s">
        <v>121</v>
      </c>
      <c r="E2" s="28" t="s">
        <v>121</v>
      </c>
    </row>
    <row r="3" spans="1:5" ht="12.75">
      <c r="A3" s="28" t="s">
        <v>112</v>
      </c>
      <c r="B3" s="28" t="s">
        <v>113</v>
      </c>
      <c r="C3" s="28" t="s">
        <v>113</v>
      </c>
      <c r="D3" s="28" t="s">
        <v>114</v>
      </c>
      <c r="E3" s="28" t="s">
        <v>114</v>
      </c>
    </row>
    <row r="4" spans="1:5" ht="12.75">
      <c r="A4" s="28" t="s">
        <v>110</v>
      </c>
      <c r="B4" s="28" t="s">
        <v>107</v>
      </c>
      <c r="C4" s="28" t="s">
        <v>108</v>
      </c>
      <c r="D4" s="28" t="s">
        <v>109</v>
      </c>
      <c r="E4" s="28" t="s">
        <v>109</v>
      </c>
    </row>
    <row r="5" spans="1:5" ht="12.75">
      <c r="A5" s="28" t="s">
        <v>102</v>
      </c>
      <c r="B5" s="28" t="s">
        <v>103</v>
      </c>
      <c r="C5" s="28" t="s">
        <v>103</v>
      </c>
      <c r="D5" s="28" t="s">
        <v>31</v>
      </c>
      <c r="E5" s="28" t="s">
        <v>31</v>
      </c>
    </row>
    <row r="6" spans="1:5" ht="12.75">
      <c r="A6" s="28" t="s">
        <v>98</v>
      </c>
      <c r="B6" s="28" t="s">
        <v>99</v>
      </c>
      <c r="C6" s="28" t="str">
        <f>"6"&amp;B6</f>
        <v>6115F</v>
      </c>
      <c r="D6" s="28" t="s">
        <v>117</v>
      </c>
      <c r="E6" s="28" t="s">
        <v>135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6" sqref="D6:K6"/>
    </sheetView>
  </sheetViews>
  <sheetFormatPr defaultColWidth="9.140625" defaultRowHeight="12.75"/>
  <cols>
    <col min="1" max="1" width="38.421875" style="26" bestFit="1" customWidth="1"/>
    <col min="2" max="5" width="13.140625" style="26" customWidth="1"/>
    <col min="6" max="16384" width="9.140625" style="26" customWidth="1"/>
  </cols>
  <sheetData>
    <row r="1" ht="12.75">
      <c r="A1" s="26" t="s">
        <v>7</v>
      </c>
    </row>
    <row r="2" spans="1:5" ht="12.75">
      <c r="A2" s="26" t="s">
        <v>44</v>
      </c>
      <c r="B2" s="26" t="s">
        <v>97</v>
      </c>
      <c r="C2" s="26" t="str">
        <f>"6"&amp;B2</f>
        <v>6118-3R</v>
      </c>
      <c r="D2" s="26" t="s">
        <v>133</v>
      </c>
      <c r="E2" s="26" t="s">
        <v>151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asaf</dc:creator>
  <cp:keywords/>
  <dc:description/>
  <cp:lastModifiedBy>Zeev Barylka</cp:lastModifiedBy>
  <dcterms:created xsi:type="dcterms:W3CDTF">2010-04-18T09:10:38Z</dcterms:created>
  <dcterms:modified xsi:type="dcterms:W3CDTF">2011-10-27T16:09:34Z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